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sprzątanie" sheetId="1" r:id="rId1"/>
    <sheet name="odśnieżanie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<sst xmlns="http://schemas.openxmlformats.org/spreadsheetml/2006/main" count="61" uniqueCount="36">
  <si>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Sprzątanie powierzchni biur</t>
  </si>
  <si>
    <t>Łączna powierzchnia objęta sprzątaniem [m2]</t>
  </si>
  <si>
    <t>Stawka za 1m2 sprzątania powierzchni (netto)</t>
  </si>
  <si>
    <t>Stawka VAT [%]</t>
  </si>
  <si>
    <t>Sprzątanie powierzchni ekspozycji</t>
  </si>
  <si>
    <t>Sprzątanie powierzchni technicznych</t>
  </si>
  <si>
    <t>Stawka za 1 roboczogodzinę (netto)</t>
  </si>
  <si>
    <t>Sprzątanie terenów zewnętrznych</t>
  </si>
  <si>
    <t>Przedmiot zamówienia</t>
  </si>
  <si>
    <t>Ilość</t>
  </si>
  <si>
    <t>Krotność</t>
  </si>
  <si>
    <t>VAT %</t>
  </si>
  <si>
    <t>Odśnieżanie terenu [m2]</t>
  </si>
  <si>
    <t>Usuwanie śliskości [m2]</t>
  </si>
  <si>
    <t>Wywóz śniegu [m3]</t>
  </si>
  <si>
    <t>Usługa sprzątania i utrzymania czystości  pomieszczeń w budynkach: EC1 Zachód – Centrum Nauki i Techniki oraz terenów zewnętrznych wokół budynków całego kompleksu EC1 i obsługa wydarzeń kulturalnych (EVENTY) organizowanych w EC1</t>
  </si>
  <si>
    <t>Usługa sprzatania EVENTOWEGO - dyżury (obsługa toalet, łazienek, sprzątanie interwencyjne)</t>
  </si>
  <si>
    <t>WARTOŚĆ OFERTY BRUTTO</t>
  </si>
  <si>
    <t>Wynagrodzenie miesięcznie netto (1x2)</t>
  </si>
  <si>
    <t xml:space="preserve">Wynagrodzenie miesięcznie brutto
 (5+(5x3))
</t>
  </si>
  <si>
    <t>Wynagrodzenie brutto w okresie obowiązywania całej umowy 
(12 miesięcy)</t>
  </si>
  <si>
    <t>Krotność wykonania usługi w czasie obowiązywania umowy
(12 miesięcy)</t>
  </si>
  <si>
    <t>Wynagrodzenie brutto
(4+(4*3))</t>
  </si>
  <si>
    <t>Wynagrodzenie netto (1x2)</t>
  </si>
  <si>
    <t>Łączna ilość roboczogodzin
(12 miesięcy)</t>
  </si>
  <si>
    <t>Cena jedn. netto 
[za 1 m2 / m3)</t>
  </si>
  <si>
    <t>Wartość oferty netto
(2x3x4)</t>
  </si>
  <si>
    <t>Wartość oferty brutto
(5+(5x6))</t>
  </si>
  <si>
    <t>L.p.</t>
  </si>
  <si>
    <t>FORMULARZ CENOWY - usługa zimowego utrzymania terenu kompleksu EC1 (część II)</t>
  </si>
  <si>
    <t>FORMULARZ CENOWY - część I</t>
  </si>
  <si>
    <t>Znak postępowania: 524/DA/PN/2018</t>
  </si>
  <si>
    <t>Załącznik nr 5 do SIWZ</t>
  </si>
  <si>
    <t>Modyfikacja z dnia 04.10.2018 r.</t>
  </si>
  <si>
    <r>
      <t xml:space="preserve">Pranie powierzchni materiałowych </t>
    </r>
    <r>
      <rPr>
        <b/>
        <sz val="11"/>
        <color indexed="30"/>
        <rFont val="Calibri"/>
        <family val="2"/>
      </rPr>
      <t>pkt 4.10</t>
    </r>
    <r>
      <rPr>
        <b/>
        <sz val="11"/>
        <color indexed="10"/>
        <rFont val="Calibri"/>
        <family val="2"/>
      </rPr>
      <t xml:space="preserve"> OPZ na wyraźne polecenie Zamawiającego</t>
    </r>
  </si>
  <si>
    <r>
      <t xml:space="preserve">Stawka  (netto) wykonania usługi określonej w pkt. </t>
    </r>
    <r>
      <rPr>
        <sz val="11"/>
        <color indexed="17"/>
        <rFont val="Calibri"/>
        <family val="2"/>
      </rPr>
      <t>4.10</t>
    </r>
    <r>
      <rPr>
        <sz val="11"/>
        <color theme="1"/>
        <rFont val="Calibri"/>
        <family val="2"/>
      </rPr>
      <t xml:space="preserve"> OPZ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</si>
</sst>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4" fontId="42" fillId="0" borderId="10" xfId="58" applyFont="1" applyBorder="1" applyAlignment="1">
      <alignment horizontal="center" vertical="center" wrapText="1"/>
    </xf>
    <xf numFmtId="9" fontId="42" fillId="0" borderId="10" xfId="58" applyNumberFormat="1" applyFont="1" applyBorder="1" applyAlignment="1">
      <alignment horizontal="center" vertical="center" wrapText="1"/>
    </xf>
    <xf numFmtId="44" fontId="43" fillId="0" borderId="0" xfId="58" applyFont="1" applyBorder="1" applyAlignment="1">
      <alignment vertical="center" wrapText="1"/>
    </xf>
    <xf numFmtId="2" fontId="43" fillId="0" borderId="0" xfId="0" applyNumberFormat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4" fontId="42" fillId="0" borderId="12" xfId="58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44" fontId="42" fillId="0" borderId="15" xfId="58" applyFont="1" applyBorder="1" applyAlignment="1">
      <alignment horizontal="center" vertical="center" wrapText="1"/>
    </xf>
    <xf numFmtId="9" fontId="42" fillId="0" borderId="15" xfId="58" applyNumberFormat="1" applyFont="1" applyBorder="1" applyAlignment="1">
      <alignment horizontal="center" vertical="center" wrapText="1"/>
    </xf>
    <xf numFmtId="44" fontId="42" fillId="0" borderId="16" xfId="58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43" fillId="0" borderId="17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2" fontId="42" fillId="0" borderId="20" xfId="0" applyNumberFormat="1" applyFont="1" applyBorder="1" applyAlignment="1">
      <alignment horizontal="center" vertical="center" wrapText="1"/>
    </xf>
    <xf numFmtId="44" fontId="42" fillId="0" borderId="20" xfId="58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9" fontId="42" fillId="0" borderId="20" xfId="58" applyNumberFormat="1" applyFont="1" applyBorder="1" applyAlignment="1">
      <alignment horizontal="center" vertical="center" wrapText="1"/>
    </xf>
    <xf numFmtId="44" fontId="42" fillId="0" borderId="21" xfId="58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" fontId="44" fillId="33" borderId="15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44" fontId="43" fillId="0" borderId="22" xfId="58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9" fontId="0" fillId="0" borderId="15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23" xfId="0" applyNumberFormat="1" applyBorder="1" applyAlignment="1">
      <alignment vertical="center" wrapText="1"/>
    </xf>
    <xf numFmtId="164" fontId="37" fillId="34" borderId="2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37" fillId="35" borderId="24" xfId="0" applyFont="1" applyFill="1" applyBorder="1" applyAlignment="1">
      <alignment horizontal="center" vertical="center" wrapText="1"/>
    </xf>
    <xf numFmtId="0" fontId="37" fillId="35" borderId="17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47" fillId="36" borderId="24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37" fillId="38" borderId="24" xfId="0" applyFont="1" applyFill="1" applyBorder="1" applyAlignment="1">
      <alignment horizontal="center" vertical="center" wrapText="1"/>
    </xf>
    <xf numFmtId="0" fontId="37" fillId="38" borderId="17" xfId="0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 wrapText="1"/>
    </xf>
    <xf numFmtId="0" fontId="37" fillId="39" borderId="24" xfId="0" applyFont="1" applyFill="1" applyBorder="1" applyAlignment="1">
      <alignment horizontal="center" vertical="center" wrapText="1"/>
    </xf>
    <xf numFmtId="0" fontId="37" fillId="39" borderId="17" xfId="0" applyFont="1" applyFill="1" applyBorder="1" applyAlignment="1">
      <alignment horizontal="center" vertical="center" wrapText="1"/>
    </xf>
    <xf numFmtId="0" fontId="37" fillId="39" borderId="14" xfId="0" applyFont="1" applyFill="1" applyBorder="1" applyAlignment="1">
      <alignment horizontal="center" vertical="center" wrapText="1"/>
    </xf>
    <xf numFmtId="0" fontId="37" fillId="40" borderId="24" xfId="0" applyFont="1" applyFill="1" applyBorder="1" applyAlignment="1">
      <alignment horizontal="center" vertical="center" wrapText="1"/>
    </xf>
    <xf numFmtId="0" fontId="37" fillId="40" borderId="17" xfId="0" applyFont="1" applyFill="1" applyBorder="1" applyAlignment="1">
      <alignment horizontal="center" vertical="center" wrapText="1"/>
    </xf>
    <xf numFmtId="0" fontId="37" fillId="40" borderId="14" xfId="0" applyFont="1" applyFill="1" applyBorder="1" applyAlignment="1">
      <alignment horizontal="center" vertical="center" wrapText="1"/>
    </xf>
    <xf numFmtId="44" fontId="43" fillId="0" borderId="27" xfId="58" applyFont="1" applyBorder="1" applyAlignment="1">
      <alignment horizontal="center" vertical="center" wrapText="1"/>
    </xf>
    <xf numFmtId="44" fontId="43" fillId="0" borderId="28" xfId="58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25" sqref="H25"/>
    </sheetView>
  </sheetViews>
  <sheetFormatPr defaultColWidth="13.7109375" defaultRowHeight="15"/>
  <cols>
    <col min="1" max="2" width="19.7109375" style="43" customWidth="1"/>
    <col min="3" max="3" width="16.57421875" style="43" customWidth="1"/>
    <col min="4" max="4" width="19.7109375" style="43" customWidth="1"/>
    <col min="5" max="6" width="22.57421875" style="43" customWidth="1"/>
    <col min="7" max="7" width="17.00390625" style="43" customWidth="1"/>
    <col min="8" max="16384" width="13.7109375" style="43" customWidth="1"/>
  </cols>
  <sheetData>
    <row r="1" ht="15">
      <c r="F1" s="50" t="s">
        <v>32</v>
      </c>
    </row>
    <row r="2" ht="15">
      <c r="F2" s="50" t="s">
        <v>31</v>
      </c>
    </row>
    <row r="3" ht="15">
      <c r="F3" s="51" t="s">
        <v>33</v>
      </c>
    </row>
    <row r="4" ht="15.75" thickBot="1"/>
    <row r="5" spans="1:6" ht="16.5" customHeight="1">
      <c r="A5" s="63" t="s">
        <v>30</v>
      </c>
      <c r="B5" s="64"/>
      <c r="C5" s="64"/>
      <c r="D5" s="64"/>
      <c r="E5" s="64"/>
      <c r="F5" s="65"/>
    </row>
    <row r="6" spans="1:6" ht="31.5" customHeight="1" thickBot="1">
      <c r="A6" s="66" t="s">
        <v>15</v>
      </c>
      <c r="B6" s="67"/>
      <c r="C6" s="67"/>
      <c r="D6" s="67"/>
      <c r="E6" s="67"/>
      <c r="F6" s="68"/>
    </row>
    <row r="7" spans="1:6" ht="15" customHeight="1">
      <c r="A7" s="69" t="s">
        <v>0</v>
      </c>
      <c r="B7" s="70"/>
      <c r="C7" s="70"/>
      <c r="D7" s="70"/>
      <c r="E7" s="70"/>
      <c r="F7" s="71"/>
    </row>
    <row r="8" spans="1:6" s="2" customFormat="1" ht="15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2">
        <v>6</v>
      </c>
    </row>
    <row r="9" spans="1:6" ht="75">
      <c r="A9" s="3" t="s">
        <v>1</v>
      </c>
      <c r="B9" s="1" t="s">
        <v>2</v>
      </c>
      <c r="C9" s="1" t="s">
        <v>3</v>
      </c>
      <c r="D9" s="1" t="s">
        <v>18</v>
      </c>
      <c r="E9" s="1" t="s">
        <v>19</v>
      </c>
      <c r="F9" s="4" t="s">
        <v>20</v>
      </c>
    </row>
    <row r="10" spans="1:6" ht="15.75" thickBot="1">
      <c r="A10" s="8">
        <v>1525.42</v>
      </c>
      <c r="B10" s="44"/>
      <c r="C10" s="45"/>
      <c r="D10" s="46">
        <f>ROUND(A10*B10,2)</f>
        <v>0</v>
      </c>
      <c r="E10" s="46">
        <f>ROUND(D10+(D10*C10),2)</f>
        <v>0</v>
      </c>
      <c r="F10" s="47">
        <f>E10*12</f>
        <v>0</v>
      </c>
    </row>
    <row r="11" spans="1:6" ht="15" customHeight="1">
      <c r="A11" s="72" t="s">
        <v>4</v>
      </c>
      <c r="B11" s="73"/>
      <c r="C11" s="73"/>
      <c r="D11" s="73"/>
      <c r="E11" s="73"/>
      <c r="F11" s="74"/>
    </row>
    <row r="12" spans="1:6" ht="15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2">
        <v>6</v>
      </c>
    </row>
    <row r="13" spans="1:12" ht="75">
      <c r="A13" s="3" t="s">
        <v>1</v>
      </c>
      <c r="B13" s="1" t="s">
        <v>2</v>
      </c>
      <c r="C13" s="1" t="s">
        <v>3</v>
      </c>
      <c r="D13" s="1" t="s">
        <v>18</v>
      </c>
      <c r="E13" s="1" t="s">
        <v>19</v>
      </c>
      <c r="F13" s="4" t="s">
        <v>20</v>
      </c>
      <c r="L13" s="2"/>
    </row>
    <row r="14" spans="1:6" ht="15.75" thickBot="1">
      <c r="A14" s="8">
        <v>7246.06</v>
      </c>
      <c r="B14" s="44"/>
      <c r="C14" s="45"/>
      <c r="D14" s="46">
        <f>ROUND(A14*B14,2)</f>
        <v>0</v>
      </c>
      <c r="E14" s="46">
        <f>ROUND(D14+(D14*C14),2)</f>
        <v>0</v>
      </c>
      <c r="F14" s="47">
        <f>E14*12</f>
        <v>0</v>
      </c>
    </row>
    <row r="15" spans="1:6" ht="15" customHeight="1">
      <c r="A15" s="75" t="s">
        <v>5</v>
      </c>
      <c r="B15" s="76"/>
      <c r="C15" s="76"/>
      <c r="D15" s="76"/>
      <c r="E15" s="76"/>
      <c r="F15" s="77"/>
    </row>
    <row r="16" spans="1:6" ht="15">
      <c r="A16" s="40">
        <v>1</v>
      </c>
      <c r="B16" s="41">
        <v>2</v>
      </c>
      <c r="C16" s="41">
        <v>3</v>
      </c>
      <c r="D16" s="41">
        <v>4</v>
      </c>
      <c r="E16" s="41">
        <v>5</v>
      </c>
      <c r="F16" s="42">
        <v>6</v>
      </c>
    </row>
    <row r="17" spans="1:6" ht="75">
      <c r="A17" s="3" t="s">
        <v>1</v>
      </c>
      <c r="B17" s="1" t="s">
        <v>2</v>
      </c>
      <c r="C17" s="1" t="s">
        <v>3</v>
      </c>
      <c r="D17" s="1" t="s">
        <v>18</v>
      </c>
      <c r="E17" s="1" t="s">
        <v>19</v>
      </c>
      <c r="F17" s="4" t="s">
        <v>20</v>
      </c>
    </row>
    <row r="18" spans="1:6" ht="15.75" thickBot="1">
      <c r="A18" s="8">
        <v>2183.05</v>
      </c>
      <c r="B18" s="44"/>
      <c r="C18" s="45"/>
      <c r="D18" s="46">
        <f>ROUND(A18*B18,2)</f>
        <v>0</v>
      </c>
      <c r="E18" s="46">
        <f>ROUND(D18+(D18*C18),2)</f>
        <v>0</v>
      </c>
      <c r="F18" s="47">
        <f>E18*12</f>
        <v>0</v>
      </c>
    </row>
    <row r="19" spans="1:6" ht="15" customHeight="1">
      <c r="A19" s="52" t="s">
        <v>7</v>
      </c>
      <c r="B19" s="53"/>
      <c r="C19" s="53"/>
      <c r="D19" s="53"/>
      <c r="E19" s="53"/>
      <c r="F19" s="54"/>
    </row>
    <row r="20" spans="1:6" ht="15">
      <c r="A20" s="40">
        <v>1</v>
      </c>
      <c r="B20" s="41">
        <v>2</v>
      </c>
      <c r="C20" s="41">
        <v>3</v>
      </c>
      <c r="D20" s="41">
        <v>4</v>
      </c>
      <c r="E20" s="41">
        <v>5</v>
      </c>
      <c r="F20" s="42">
        <v>6</v>
      </c>
    </row>
    <row r="21" spans="1:6" ht="75">
      <c r="A21" s="3" t="s">
        <v>1</v>
      </c>
      <c r="B21" s="1" t="s">
        <v>2</v>
      </c>
      <c r="C21" s="1" t="s">
        <v>3</v>
      </c>
      <c r="D21" s="1" t="s">
        <v>18</v>
      </c>
      <c r="E21" s="1" t="s">
        <v>19</v>
      </c>
      <c r="F21" s="4" t="s">
        <v>20</v>
      </c>
    </row>
    <row r="22" spans="1:6" ht="15.75" thickBot="1">
      <c r="A22" s="8">
        <v>27104</v>
      </c>
      <c r="B22" s="44"/>
      <c r="C22" s="45"/>
      <c r="D22" s="46">
        <f>ROUND(A22*B22,2)</f>
        <v>0</v>
      </c>
      <c r="E22" s="46">
        <f>ROUND(D22+(D22*C22),2)</f>
        <v>0</v>
      </c>
      <c r="F22" s="47">
        <f>E22*12</f>
        <v>0</v>
      </c>
    </row>
    <row r="23" spans="1:6" ht="15" customHeight="1">
      <c r="A23" s="55" t="s">
        <v>34</v>
      </c>
      <c r="B23" s="56"/>
      <c r="C23" s="56"/>
      <c r="D23" s="56"/>
      <c r="E23" s="56"/>
      <c r="F23" s="57"/>
    </row>
    <row r="24" spans="1:6" ht="15">
      <c r="A24" s="40">
        <v>1</v>
      </c>
      <c r="B24" s="41">
        <v>2</v>
      </c>
      <c r="C24" s="41">
        <v>3</v>
      </c>
      <c r="D24" s="41">
        <v>4</v>
      </c>
      <c r="E24" s="41">
        <v>5</v>
      </c>
      <c r="F24" s="42">
        <v>6</v>
      </c>
    </row>
    <row r="25" spans="1:6" ht="75">
      <c r="A25" s="3" t="s">
        <v>21</v>
      </c>
      <c r="B25" s="1" t="s">
        <v>35</v>
      </c>
      <c r="C25" s="1" t="s">
        <v>3</v>
      </c>
      <c r="D25" s="1" t="s">
        <v>23</v>
      </c>
      <c r="E25" s="28"/>
      <c r="F25" s="4" t="s">
        <v>22</v>
      </c>
    </row>
    <row r="26" spans="1:6" ht="15.75" thickBot="1">
      <c r="A26" s="8">
        <v>4</v>
      </c>
      <c r="B26" s="44"/>
      <c r="C26" s="45"/>
      <c r="D26" s="46">
        <f>ROUND(A26*B26,2)</f>
        <v>0</v>
      </c>
      <c r="E26" s="48"/>
      <c r="F26" s="47">
        <f>ROUND(D26+(D26*C26),2)</f>
        <v>0</v>
      </c>
    </row>
    <row r="27" spans="1:6" ht="15" customHeight="1">
      <c r="A27" s="58" t="s">
        <v>16</v>
      </c>
      <c r="B27" s="59"/>
      <c r="C27" s="59"/>
      <c r="D27" s="59"/>
      <c r="E27" s="59"/>
      <c r="F27" s="60"/>
    </row>
    <row r="28" spans="1:6" ht="15">
      <c r="A28" s="40">
        <v>1</v>
      </c>
      <c r="B28" s="41">
        <v>2</v>
      </c>
      <c r="C28" s="41">
        <v>3</v>
      </c>
      <c r="D28" s="41">
        <v>4</v>
      </c>
      <c r="E28" s="41">
        <v>5</v>
      </c>
      <c r="F28" s="42">
        <v>6</v>
      </c>
    </row>
    <row r="29" spans="1:6" ht="45">
      <c r="A29" s="3" t="s">
        <v>24</v>
      </c>
      <c r="B29" s="1" t="s">
        <v>6</v>
      </c>
      <c r="C29" s="1" t="s">
        <v>3</v>
      </c>
      <c r="D29" s="1" t="s">
        <v>23</v>
      </c>
      <c r="E29" s="28"/>
      <c r="F29" s="4" t="s">
        <v>22</v>
      </c>
    </row>
    <row r="30" spans="1:6" ht="15.75" thickBot="1">
      <c r="A30" s="8">
        <v>3000</v>
      </c>
      <c r="B30" s="44"/>
      <c r="C30" s="45"/>
      <c r="D30" s="46">
        <f>ROUND(A30*B30,2)</f>
        <v>0</v>
      </c>
      <c r="E30" s="48"/>
      <c r="F30" s="47">
        <f>ROUND(D30+(D30*C30),2)</f>
        <v>0</v>
      </c>
    </row>
    <row r="31" spans="4:6" ht="30.75" customHeight="1" thickBot="1">
      <c r="D31" s="61" t="s">
        <v>17</v>
      </c>
      <c r="E31" s="62"/>
      <c r="F31" s="49">
        <f>F10+F14+F18+F22+F26+F30</f>
        <v>0</v>
      </c>
    </row>
  </sheetData>
  <sheetProtection/>
  <mergeCells count="9">
    <mergeCell ref="A19:F19"/>
    <mergeCell ref="A23:F23"/>
    <mergeCell ref="A27:F27"/>
    <mergeCell ref="D31:E31"/>
    <mergeCell ref="A5:F5"/>
    <mergeCell ref="A6:F6"/>
    <mergeCell ref="A7:F7"/>
    <mergeCell ref="A11:F11"/>
    <mergeCell ref="A15:F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4.57421875" style="0" customWidth="1"/>
    <col min="2" max="2" width="24.28125" style="0" bestFit="1" customWidth="1"/>
    <col min="3" max="3" width="11.7109375" style="0" customWidth="1"/>
    <col min="4" max="4" width="18.28125" style="0" customWidth="1"/>
    <col min="5" max="5" width="14.28125" style="0" customWidth="1"/>
    <col min="6" max="6" width="20.8515625" style="0" customWidth="1"/>
    <col min="7" max="7" width="14.421875" style="0" customWidth="1"/>
    <col min="8" max="8" width="17.00390625" style="0" customWidth="1"/>
  </cols>
  <sheetData>
    <row r="1" s="43" customFormat="1" ht="15">
      <c r="H1" s="50" t="s">
        <v>32</v>
      </c>
    </row>
    <row r="2" s="43" customFormat="1" ht="15">
      <c r="H2" s="50" t="s">
        <v>31</v>
      </c>
    </row>
    <row r="3" s="43" customFormat="1" ht="15.75" thickBot="1">
      <c r="F3" s="50"/>
    </row>
    <row r="4" spans="1:8" ht="19.5" thickBot="1">
      <c r="A4" s="80" t="s">
        <v>29</v>
      </c>
      <c r="B4" s="81"/>
      <c r="C4" s="81"/>
      <c r="D4" s="81"/>
      <c r="E4" s="81"/>
      <c r="F4" s="81"/>
      <c r="G4" s="81"/>
      <c r="H4" s="82"/>
    </row>
    <row r="5" spans="1:8" ht="47.25">
      <c r="A5" s="83" t="s">
        <v>28</v>
      </c>
      <c r="B5" s="27" t="s">
        <v>8</v>
      </c>
      <c r="C5" s="26" t="s">
        <v>9</v>
      </c>
      <c r="D5" s="27" t="s">
        <v>25</v>
      </c>
      <c r="E5" s="26" t="s">
        <v>10</v>
      </c>
      <c r="F5" s="27" t="s">
        <v>26</v>
      </c>
      <c r="G5" s="27" t="s">
        <v>11</v>
      </c>
      <c r="H5" s="15" t="s">
        <v>27</v>
      </c>
    </row>
    <row r="6" spans="1:8" ht="15.75" thickBot="1">
      <c r="A6" s="84"/>
      <c r="B6" s="36">
        <v>1</v>
      </c>
      <c r="C6" s="37">
        <v>2</v>
      </c>
      <c r="D6" s="36">
        <v>3</v>
      </c>
      <c r="E6" s="37">
        <v>4</v>
      </c>
      <c r="F6" s="36">
        <v>5</v>
      </c>
      <c r="G6" s="36">
        <v>6</v>
      </c>
      <c r="H6" s="38">
        <v>7</v>
      </c>
    </row>
    <row r="7" spans="1:8" ht="15.75">
      <c r="A7" s="29">
        <v>1</v>
      </c>
      <c r="B7" s="30" t="s">
        <v>12</v>
      </c>
      <c r="C7" s="31">
        <f>16058+5546</f>
        <v>21604</v>
      </c>
      <c r="D7" s="32"/>
      <c r="E7" s="33">
        <v>19</v>
      </c>
      <c r="F7" s="32">
        <f>ROUND(C7*D7*E7,2)</f>
        <v>0</v>
      </c>
      <c r="G7" s="34"/>
      <c r="H7" s="35">
        <f>ROUND(F7+F7*G7,2)</f>
        <v>0</v>
      </c>
    </row>
    <row r="8" spans="1:8" ht="15.75">
      <c r="A8" s="16">
        <v>2</v>
      </c>
      <c r="B8" s="9" t="s">
        <v>13</v>
      </c>
      <c r="C8" s="10">
        <f>16058+5546</f>
        <v>21604</v>
      </c>
      <c r="D8" s="11"/>
      <c r="E8" s="24">
        <v>19</v>
      </c>
      <c r="F8" s="11">
        <f>ROUND(C8*D8*E8,2)</f>
        <v>0</v>
      </c>
      <c r="G8" s="12"/>
      <c r="H8" s="17">
        <f>ROUND(F8+F8*G8,2)</f>
        <v>0</v>
      </c>
    </row>
    <row r="9" spans="1:8" ht="16.5" thickBot="1">
      <c r="A9" s="18">
        <v>3</v>
      </c>
      <c r="B9" s="19" t="s">
        <v>14</v>
      </c>
      <c r="C9" s="20">
        <v>615</v>
      </c>
      <c r="D9" s="21"/>
      <c r="E9" s="25">
        <v>1</v>
      </c>
      <c r="F9" s="21">
        <f>ROUND(E9*D9*C9,2)</f>
        <v>0</v>
      </c>
      <c r="G9" s="22"/>
      <c r="H9" s="23">
        <f>ROUND(F9+F9*G9,2)</f>
        <v>0</v>
      </c>
    </row>
    <row r="10" spans="1:8" ht="15" customHeight="1" thickBot="1">
      <c r="A10" s="6"/>
      <c r="B10" s="6"/>
      <c r="C10" s="7"/>
      <c r="D10" s="6"/>
      <c r="E10" s="14"/>
      <c r="F10" s="78" t="s">
        <v>17</v>
      </c>
      <c r="G10" s="79"/>
      <c r="H10" s="39">
        <f>SUM(H7:H9)</f>
        <v>0</v>
      </c>
    </row>
    <row r="11" spans="1:8" ht="15.75" customHeight="1">
      <c r="A11" s="6"/>
      <c r="B11" s="6"/>
      <c r="C11" s="7"/>
      <c r="D11" s="6"/>
      <c r="E11" s="14"/>
      <c r="F11" s="5"/>
      <c r="G11" s="13"/>
      <c r="H11" s="13"/>
    </row>
  </sheetData>
  <sheetProtection/>
  <mergeCells count="3">
    <mergeCell ref="F10:G10"/>
    <mergeCell ref="A4:H4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2018-10-04T12:49:02Z</dcterms:modified>
  <cp:category/>
  <cp:version/>
  <cp:contentType/>
  <cp:contentStatus/>
</cp:coreProperties>
</file>